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hang\Downloads\"/>
    </mc:Choice>
  </mc:AlternateContent>
  <xr:revisionPtr revIDLastSave="0" documentId="13_ncr:1_{EB1486B0-81B4-4A01-8C8B-13D91CEE4DC3}" xr6:coauthVersionLast="45" xr6:coauthVersionMax="45" xr10:uidLastSave="{00000000-0000-0000-0000-000000000000}"/>
  <bookViews>
    <workbookView xWindow="28680" yWindow="-30" windowWidth="29040" windowHeight="15840" xr2:uid="{F43CE0E2-A246-48C4-869B-2278701D4E80}"/>
  </bookViews>
  <sheets>
    <sheet name="Fillable Form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1" l="1"/>
  <c r="G35" i="1"/>
  <c r="G29" i="1"/>
  <c r="I29" i="1" s="1"/>
  <c r="G21" i="1"/>
  <c r="G16" i="1"/>
  <c r="G22" i="1" s="1"/>
  <c r="I38" i="1" l="1"/>
  <c r="G42" i="1" s="1"/>
  <c r="G23" i="1"/>
  <c r="I23" i="1" s="1"/>
  <c r="I25" i="1" s="1"/>
  <c r="I26" i="1" s="1"/>
  <c r="I30" i="1" l="1"/>
  <c r="G41" i="1" s="1"/>
  <c r="G43" i="1" s="1"/>
  <c r="G47" i="1" s="1"/>
  <c r="D49" i="1" s="1"/>
</calcChain>
</file>

<file path=xl/sharedStrings.xml><?xml version="1.0" encoding="utf-8"?>
<sst xmlns="http://schemas.openxmlformats.org/spreadsheetml/2006/main" count="85" uniqueCount="61">
  <si>
    <t>STATE OF HAWAII</t>
  </si>
  <si>
    <t>TM 1-00</t>
  </si>
  <si>
    <t>DEPARTMENT OF TRANSPORTATION</t>
  </si>
  <si>
    <t>HIGHWAYS DIVISION</t>
  </si>
  <si>
    <t>FIELD COMPACTION TEST</t>
  </si>
  <si>
    <t>Sample No.:</t>
  </si>
  <si>
    <t>Station No.:</t>
  </si>
  <si>
    <t>Project:</t>
  </si>
  <si>
    <t>.</t>
  </si>
  <si>
    <t>Location:</t>
  </si>
  <si>
    <t>Description, Color, and Type of Sample:</t>
  </si>
  <si>
    <t>Elevation of Lift:</t>
  </si>
  <si>
    <t>Finish Elevation:</t>
  </si>
  <si>
    <t>Date:</t>
  </si>
  <si>
    <t>Test Performed:</t>
  </si>
  <si>
    <t xml:space="preserve">     SURFACE VOIDS DETERMINATION</t>
  </si>
  <si>
    <t>Apparatus No.</t>
  </si>
  <si>
    <t>a.   Mass of Sand + Container Before Determination . . . . . . . . . . . . . . .</t>
  </si>
  <si>
    <t>grams</t>
  </si>
  <si>
    <t>b.   Mass of Sand + Container After Determination . . . . . . . . . . . . . . . . . . . . . .</t>
  </si>
  <si>
    <t xml:space="preserve">c.   Mass of Sand Used for Determination  (a - b). . . . . . . . . . . . . . . . . . . . . .   </t>
  </si>
  <si>
    <t xml:space="preserve">     IN-PLACE DENSITY</t>
  </si>
  <si>
    <t>Tare Number</t>
  </si>
  <si>
    <t>453.6 gram = 1 lb</t>
  </si>
  <si>
    <t xml:space="preserve">d.   Mass of Sand + Container Before Test . . . . . . . . . . . . . . . . . . . . . . . . . . . </t>
  </si>
  <si>
    <t>e.   Mass of Sand + Container After Test . . . . . . . . . . . . . . . . . . . . . . . . . . . . .</t>
  </si>
  <si>
    <t>f.    Mass of Sand Used for Test (d - e). . . . . . . . . . . . . . . . . . . . . . . . . . . . . .</t>
  </si>
  <si>
    <t>g.   Mass of Sand Used for Voids Determination (c) . . . . . . . . . . . . . . . . . . . .</t>
  </si>
  <si>
    <t xml:space="preserve">h.   Net Mass of Sand Used for Test (f - g) . . . . . . . . . . . . . . . . . . . . . . . . . . . </t>
  </si>
  <si>
    <t>grams      (2)</t>
  </si>
  <si>
    <t>pounds</t>
  </si>
  <si>
    <t>i     Loose Density of Sand . . . . . . . . . . . . . . . . . . . . . . . . . . . . . . . . . . . . . . . . . . . . . . . . . . . . . . . . . . . . . . . . . . . . . . . . . . . . . . . . . . . . . . . . . . . . . . . . . . . . . . . . . . . . . .</t>
  </si>
  <si>
    <t>pcf</t>
  </si>
  <si>
    <t>j.    Volume of Hole  (h ÷ i) . . . . . . . . . . . . . . . . . . . . . . . . . . . . . . . . . . . . . . .. . . . . . . . . (5)</t>
  </si>
  <si>
    <t>cubic feet</t>
  </si>
  <si>
    <t xml:space="preserve">   Depth of Hole (inches) . . . . . . . . . . . . . . . . . . . . . . . . . . . . . . . . . . . . . . . . . . . . . . . . . . . . . . </t>
  </si>
  <si>
    <t>inches</t>
  </si>
  <si>
    <t xml:space="preserve">k.   Mass of Wet Sample + Container . . . . . . . . . . . . . . . . . . . . . . . . . . . . . . . </t>
  </si>
  <si>
    <t>l.    Mass of Container  . . . . . . . . . . . . . . . . . . . . . . . . . . . . . . . . . . . . . . . . . .</t>
  </si>
  <si>
    <t>m.  Mass of Wet Sample from Hole  (k - l). . . . . . . . . . . . . . . . . . . . . . . . . . . .</t>
  </si>
  <si>
    <t>grams        (2)</t>
  </si>
  <si>
    <r>
      <t xml:space="preserve">n.   In-Place Density of Wet Sample (m / j) </t>
    </r>
    <r>
      <rPr>
        <b/>
        <sz val="10"/>
        <rFont val="Calibri"/>
        <family val="2"/>
      </rPr>
      <t>×</t>
    </r>
    <r>
      <rPr>
        <b/>
        <sz val="10"/>
        <rFont val="Arial"/>
        <family val="2"/>
      </rPr>
      <t xml:space="preserve"> 100 . . . . . . . . . . . . . . . . . . . . . . . . . . . . . . . (1)</t>
    </r>
  </si>
  <si>
    <t xml:space="preserve">     MOISTURE CONTENT DETERMINATION</t>
  </si>
  <si>
    <t xml:space="preserve">o.  Soil Sample + Container. . . . . . . . . . . . . . . . . . . . . . . . . . . . . . . . . . . . . . . . . . . . . . . . . . </t>
  </si>
  <si>
    <t>p.  O D (Oven-Dried) Soil + Container . . . . . . . . . . . . . . . . . . . . . . . . . . . . . .</t>
  </si>
  <si>
    <t xml:space="preserve">q.  Mass of Moisture (o - p) . . . . . . . . . . . . . . . . . . . . . . . . . . . . . . . . . . . . . . </t>
  </si>
  <si>
    <t xml:space="preserve">r.   Container Weight . . . . . . . . . . . . . . . . . . . . . . . . . . . . . . . . . . . . . . . . . . . </t>
  </si>
  <si>
    <t>s.   Mass of O D (Oven-Dried) Soil (p - r) .  . . . . . . . . . . . . . . . . . . . . . . . . . . . . . . . .</t>
  </si>
  <si>
    <t>t.  Moisture Content (q ÷ s) × 100 . . . . . . . . . . . . . . . . . . . . . . . . . . . . . . . . . . . . . . . . . . . (1)</t>
  </si>
  <si>
    <t>%</t>
  </si>
  <si>
    <t xml:space="preserve">     DRY DENSITY AND RELATIVE COMPACTION</t>
  </si>
  <si>
    <t xml:space="preserve">      In-Place Density of Wet Sample (n) . . . . . . . . . . . . . . . . . . . . . . . . . . . . . . . . . . . . . . . . . . . . .</t>
  </si>
  <si>
    <t xml:space="preserve">      Moisture Content (t) . . . . . . . . . . . . . . . . . . . . . . . . . . . . . . . . . . . . . . . . . . . . . . . . . . . . . . . . . . . . . . . .</t>
  </si>
  <si>
    <t>u.   Dry Density [n ÷ (100 + t)] × 100 . . . . . . . . . . . . . . . . . (1)</t>
  </si>
  <si>
    <t>v.   Maximum Dry Density (Proctor Results) . . . . . . . . . . . . . . . . . . . . . . . . . . . . . . . . . . . . . . . . . . . . . . . . .</t>
  </si>
  <si>
    <t xml:space="preserve">w.  Optimum Moisture Content (LAB Proctor Results) . . . . . . . . . . . . . . . . . . . . . . . . . . . . . . . . . . . . . . . . . . </t>
  </si>
  <si>
    <t xml:space="preserve">x.   Minimum Relative Compaction Requirement. . . . . . . . . . . . . . . . . . . . . . . . . . . . . </t>
  </si>
  <si>
    <t xml:space="preserve">y.   Relative Compaction (u ÷ v) × 100 .  . . . . . . . . . . . . . . . . . . . . . . . . . . . . . . . . . . . . . . . . . . . . . . . . . . .       </t>
  </si>
  <si>
    <t>RESULT : Compaction</t>
  </si>
  <si>
    <t>the Minimum Relative Compaction Requirement</t>
  </si>
  <si>
    <t xml:space="preserve">NOTE: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</si>
</sst>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/d/yyyy;@"/>
    <numFmt numFmtId="165" formatCode="#,##0.0"/>
    <numFmt numFmtId="166" formatCode="0.00000"/>
    <numFmt numFmtId="167" formatCode="0.0"/>
  </numFmts>
  <fonts count="8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2" xfId="0" applyFont="1" applyBorder="1" applyAlignment="1" applyProtection="1">
      <alignment horizontal="right"/>
      <protection locked="0"/>
    </xf>
    <xf numFmtId="0" fontId="4" fillId="0" borderId="3" xfId="0" applyFont="1" applyBorder="1"/>
    <xf numFmtId="0" fontId="3" fillId="0" borderId="2" xfId="0" applyFont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37" fontId="4" fillId="2" borderId="4" xfId="1" applyNumberFormat="1" applyFont="1" applyFill="1" applyBorder="1" applyAlignment="1" applyProtection="1">
      <alignment horizontal="center"/>
      <protection locked="0"/>
    </xf>
    <xf numFmtId="37" fontId="4" fillId="3" borderId="2" xfId="1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left"/>
    </xf>
    <xf numFmtId="3" fontId="4" fillId="2" borderId="4" xfId="0" applyNumberFormat="1" applyFont="1" applyFill="1" applyBorder="1" applyAlignment="1" applyProtection="1">
      <alignment horizontal="center"/>
      <protection locked="0"/>
    </xf>
    <xf numFmtId="3" fontId="4" fillId="3" borderId="2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4" fillId="0" borderId="0" xfId="0" applyNumberFormat="1" applyFont="1"/>
    <xf numFmtId="165" fontId="4" fillId="2" borderId="4" xfId="0" applyNumberFormat="1" applyFont="1" applyFill="1" applyBorder="1" applyAlignment="1" applyProtection="1">
      <alignment horizontal="center"/>
      <protection locked="0"/>
    </xf>
    <xf numFmtId="166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4" fontId="4" fillId="0" borderId="1" xfId="0" applyNumberFormat="1" applyFont="1" applyBorder="1" applyAlignment="1" applyProtection="1">
      <alignment horizontal="center"/>
      <protection hidden="1"/>
    </xf>
    <xf numFmtId="0" fontId="0" fillId="0" borderId="0" xfId="0" applyAlignment="1">
      <alignment horizontal="right"/>
    </xf>
    <xf numFmtId="49" fontId="4" fillId="0" borderId="0" xfId="0" applyNumberFormat="1" applyFont="1" applyAlignment="1">
      <alignment horizontal="right"/>
    </xf>
    <xf numFmtId="167" fontId="4" fillId="0" borderId="2" xfId="0" applyNumberFormat="1" applyFont="1" applyBorder="1" applyAlignment="1" applyProtection="1">
      <alignment horizontal="center"/>
      <protection hidden="1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2" fontId="4" fillId="3" borderId="2" xfId="0" applyNumberFormat="1" applyFont="1" applyFill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3" fillId="0" borderId="0" xfId="0" applyFont="1" applyProtection="1">
      <protection hidden="1"/>
    </xf>
    <xf numFmtId="167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 applyAlignment="1" applyProtection="1">
      <alignment horizontal="center"/>
      <protection locked="0"/>
    </xf>
    <xf numFmtId="167" fontId="4" fillId="3" borderId="1" xfId="0" quotePrefix="1" applyNumberFormat="1" applyFont="1" applyFill="1" applyBorder="1" applyAlignment="1">
      <alignment horizontal="center"/>
    </xf>
    <xf numFmtId="167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0" borderId="2" xfId="0" quotePrefix="1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0" xfId="0" applyFont="1"/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1" xfId="0" applyFont="1" applyBorder="1" applyAlignment="1" applyProtection="1">
      <alignment horizontal="right"/>
      <protection locked="0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164" fontId="4" fillId="0" borderId="2" xfId="0" applyNumberFormat="1" applyFont="1" applyBorder="1" applyAlignment="1" applyProtection="1">
      <alignment horizontal="right"/>
      <protection locked="0"/>
    </xf>
    <xf numFmtId="0" fontId="6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/>
    <xf numFmtId="0" fontId="4" fillId="0" borderId="6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17228-E284-413C-AF02-298F0EEDD8B3}">
  <dimension ref="A1:M51"/>
  <sheetViews>
    <sheetView tabSelected="1" zoomScale="120" zoomScaleNormal="120" workbookViewId="0">
      <selection activeCell="L11" sqref="L11"/>
    </sheetView>
  </sheetViews>
  <sheetFormatPr defaultRowHeight="12.75" x14ac:dyDescent="0.2"/>
  <cols>
    <col min="1" max="2" width="9.140625" style="2"/>
    <col min="3" max="3" width="11.5703125" style="2" customWidth="1"/>
    <col min="4" max="5" width="9.140625" style="2"/>
    <col min="6" max="6" width="5.140625" style="2" customWidth="1"/>
    <col min="7" max="7" width="15.28515625" style="2" customWidth="1"/>
    <col min="8" max="8" width="12.85546875" style="9" bestFit="1" customWidth="1"/>
    <col min="9" max="16384" width="9.140625" style="2"/>
  </cols>
  <sheetData>
    <row r="1" spans="1:10" ht="15.75" x14ac:dyDescent="0.25">
      <c r="A1" s="1"/>
      <c r="B1" s="39" t="s">
        <v>0</v>
      </c>
      <c r="C1" s="39"/>
      <c r="D1" s="39"/>
      <c r="E1" s="39"/>
      <c r="F1" s="39"/>
      <c r="G1" s="39"/>
      <c r="H1" s="39"/>
      <c r="I1" s="39"/>
      <c r="J1" s="36" t="s">
        <v>1</v>
      </c>
    </row>
    <row r="2" spans="1:10" ht="15.75" x14ac:dyDescent="0.25">
      <c r="A2" s="39" t="s">
        <v>2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5.75" x14ac:dyDescent="0.25">
      <c r="A3" s="39" t="s">
        <v>3</v>
      </c>
      <c r="B3" s="39"/>
      <c r="C3" s="39"/>
      <c r="D3" s="39"/>
      <c r="E3" s="39"/>
      <c r="F3" s="39"/>
      <c r="G3" s="39"/>
      <c r="H3" s="39"/>
      <c r="I3" s="39"/>
      <c r="J3" s="39"/>
    </row>
    <row r="5" spans="1:10" ht="15.75" x14ac:dyDescent="0.25">
      <c r="A5" s="39" t="s">
        <v>4</v>
      </c>
      <c r="B5" s="39"/>
      <c r="C5" s="39"/>
      <c r="D5" s="39"/>
      <c r="E5" s="39"/>
      <c r="F5" s="39"/>
      <c r="G5" s="39"/>
      <c r="H5" s="39"/>
      <c r="I5" s="39"/>
      <c r="J5" s="39"/>
    </row>
    <row r="7" spans="1:10" x14ac:dyDescent="0.2">
      <c r="A7" s="38" t="s">
        <v>5</v>
      </c>
      <c r="B7" s="38"/>
      <c r="C7" s="40"/>
      <c r="D7" s="41"/>
      <c r="E7" s="41"/>
      <c r="G7" s="33" t="s">
        <v>6</v>
      </c>
      <c r="H7" s="37"/>
    </row>
    <row r="8" spans="1:10" x14ac:dyDescent="0.2">
      <c r="A8" s="33" t="s">
        <v>7</v>
      </c>
      <c r="B8" s="41" t="s">
        <v>8</v>
      </c>
      <c r="C8" s="41"/>
      <c r="D8" s="41"/>
      <c r="E8" s="41"/>
      <c r="G8" s="33" t="s">
        <v>9</v>
      </c>
      <c r="H8" s="3"/>
    </row>
    <row r="9" spans="1:10" x14ac:dyDescent="0.2">
      <c r="A9" s="38" t="s">
        <v>10</v>
      </c>
      <c r="B9" s="38"/>
      <c r="C9" s="38"/>
      <c r="D9" s="38"/>
      <c r="E9" s="4"/>
      <c r="G9" s="33" t="s">
        <v>11</v>
      </c>
      <c r="H9" s="3"/>
    </row>
    <row r="10" spans="1:10" x14ac:dyDescent="0.2">
      <c r="A10" s="41" t="s">
        <v>8</v>
      </c>
      <c r="B10" s="41"/>
      <c r="C10" s="41"/>
      <c r="D10" s="41"/>
      <c r="E10" s="41"/>
      <c r="G10" s="33" t="s">
        <v>12</v>
      </c>
      <c r="H10" s="3"/>
    </row>
    <row r="11" spans="1:10" x14ac:dyDescent="0.2">
      <c r="A11" s="33" t="s">
        <v>13</v>
      </c>
      <c r="B11" s="42"/>
      <c r="C11" s="42"/>
      <c r="D11" s="42"/>
      <c r="E11" s="42"/>
      <c r="G11" s="33" t="s">
        <v>14</v>
      </c>
      <c r="H11" s="5"/>
    </row>
    <row r="13" spans="1:10" x14ac:dyDescent="0.2">
      <c r="A13" s="43" t="s">
        <v>15</v>
      </c>
      <c r="B13" s="43"/>
      <c r="C13" s="43"/>
      <c r="D13" s="43"/>
      <c r="G13" s="33" t="s">
        <v>16</v>
      </c>
      <c r="H13" s="6"/>
    </row>
    <row r="14" spans="1:10" x14ac:dyDescent="0.2">
      <c r="A14" s="38" t="s">
        <v>17</v>
      </c>
      <c r="B14" s="38"/>
      <c r="C14" s="38"/>
      <c r="D14" s="38"/>
      <c r="E14" s="38"/>
      <c r="F14" s="38"/>
      <c r="G14" s="7"/>
      <c r="H14" s="35" t="s">
        <v>18</v>
      </c>
    </row>
    <row r="15" spans="1:10" x14ac:dyDescent="0.2">
      <c r="A15" s="38" t="s">
        <v>19</v>
      </c>
      <c r="B15" s="38"/>
      <c r="C15" s="38"/>
      <c r="D15" s="38"/>
      <c r="E15" s="38"/>
      <c r="F15" s="38"/>
      <c r="G15" s="7"/>
      <c r="H15" s="35" t="s">
        <v>18</v>
      </c>
    </row>
    <row r="16" spans="1:10" x14ac:dyDescent="0.2">
      <c r="A16" s="38" t="s">
        <v>20</v>
      </c>
      <c r="B16" s="38"/>
      <c r="C16" s="38"/>
      <c r="D16" s="38"/>
      <c r="E16" s="38"/>
      <c r="F16" s="38"/>
      <c r="G16" s="8">
        <f>G14-G15</f>
        <v>0</v>
      </c>
      <c r="H16" s="35" t="s">
        <v>18</v>
      </c>
    </row>
    <row r="18" spans="1:13" x14ac:dyDescent="0.2">
      <c r="A18" s="43" t="s">
        <v>21</v>
      </c>
      <c r="B18" s="43"/>
      <c r="C18" s="43"/>
      <c r="G18" s="33" t="s">
        <v>22</v>
      </c>
      <c r="H18" s="6"/>
      <c r="J18" s="36" t="s">
        <v>23</v>
      </c>
    </row>
    <row r="19" spans="1:13" x14ac:dyDescent="0.2">
      <c r="A19" s="38" t="s">
        <v>24</v>
      </c>
      <c r="B19" s="38"/>
      <c r="C19" s="38"/>
      <c r="D19" s="38"/>
      <c r="E19" s="38"/>
      <c r="F19" s="38"/>
      <c r="G19" s="10"/>
      <c r="H19" s="35" t="s">
        <v>18</v>
      </c>
    </row>
    <row r="20" spans="1:13" x14ac:dyDescent="0.2">
      <c r="A20" s="38" t="s">
        <v>25</v>
      </c>
      <c r="B20" s="38"/>
      <c r="C20" s="38"/>
      <c r="D20" s="38"/>
      <c r="E20" s="38"/>
      <c r="F20" s="38"/>
      <c r="G20" s="10"/>
      <c r="H20" s="35" t="s">
        <v>18</v>
      </c>
    </row>
    <row r="21" spans="1:13" x14ac:dyDescent="0.2">
      <c r="A21" s="38" t="s">
        <v>26</v>
      </c>
      <c r="B21" s="38"/>
      <c r="C21" s="38"/>
      <c r="D21" s="38"/>
      <c r="E21" s="38"/>
      <c r="F21" s="38"/>
      <c r="G21" s="11">
        <f>G19-G20</f>
        <v>0</v>
      </c>
      <c r="H21" s="35" t="s">
        <v>18</v>
      </c>
    </row>
    <row r="22" spans="1:13" x14ac:dyDescent="0.2">
      <c r="A22" s="38" t="s">
        <v>27</v>
      </c>
      <c r="B22" s="38"/>
      <c r="C22" s="38"/>
      <c r="D22" s="38"/>
      <c r="E22" s="38"/>
      <c r="F22" s="38"/>
      <c r="G22" s="11">
        <f>G16</f>
        <v>0</v>
      </c>
      <c r="H22" s="35" t="s">
        <v>18</v>
      </c>
    </row>
    <row r="23" spans="1:13" x14ac:dyDescent="0.2">
      <c r="A23" s="38" t="s">
        <v>28</v>
      </c>
      <c r="B23" s="38"/>
      <c r="C23" s="38"/>
      <c r="D23" s="38"/>
      <c r="E23" s="38"/>
      <c r="F23" s="38"/>
      <c r="G23" s="11">
        <f>G21-G22</f>
        <v>0</v>
      </c>
      <c r="H23" s="36" t="s">
        <v>29</v>
      </c>
      <c r="I23" s="12">
        <f>ROUND(G23/453.6,2)</f>
        <v>0</v>
      </c>
      <c r="J23" s="35" t="s">
        <v>30</v>
      </c>
      <c r="M23" s="13"/>
    </row>
    <row r="24" spans="1:13" x14ac:dyDescent="0.2">
      <c r="A24" s="38" t="s">
        <v>31</v>
      </c>
      <c r="B24" s="44"/>
      <c r="C24" s="44"/>
      <c r="D24" s="44"/>
      <c r="E24" s="44"/>
      <c r="F24" s="44"/>
      <c r="I24" s="14"/>
      <c r="J24" s="33" t="s">
        <v>32</v>
      </c>
    </row>
    <row r="25" spans="1:13" x14ac:dyDescent="0.2">
      <c r="A25" s="45" t="s">
        <v>33</v>
      </c>
      <c r="B25" s="45"/>
      <c r="C25" s="45"/>
      <c r="D25" s="45"/>
      <c r="E25" s="45"/>
      <c r="F25" s="45"/>
      <c r="G25" s="45"/>
      <c r="H25" s="45"/>
      <c r="I25" s="15" t="e">
        <f>ROUND(I23/I24,5)</f>
        <v>#DIV/0!</v>
      </c>
      <c r="J25" s="33" t="s">
        <v>34</v>
      </c>
    </row>
    <row r="26" spans="1:13" x14ac:dyDescent="0.2">
      <c r="A26" s="38" t="s">
        <v>35</v>
      </c>
      <c r="B26" s="38"/>
      <c r="C26" s="38"/>
      <c r="D26" s="38"/>
      <c r="E26" s="38"/>
      <c r="F26" s="38"/>
      <c r="G26" s="38"/>
      <c r="H26" s="38"/>
      <c r="I26" s="16" t="e">
        <f>I25*1728/28.27433388</f>
        <v>#DIV/0!</v>
      </c>
      <c r="J26" s="33" t="s">
        <v>36</v>
      </c>
    </row>
    <row r="27" spans="1:13" x14ac:dyDescent="0.2">
      <c r="A27" s="38" t="s">
        <v>37</v>
      </c>
      <c r="B27" s="38"/>
      <c r="C27" s="38"/>
      <c r="D27" s="38"/>
      <c r="E27" s="38"/>
      <c r="F27" s="38"/>
      <c r="G27" s="10"/>
      <c r="H27" s="35" t="s">
        <v>18</v>
      </c>
    </row>
    <row r="28" spans="1:13" x14ac:dyDescent="0.2">
      <c r="A28" s="38" t="s">
        <v>38</v>
      </c>
      <c r="B28" s="38"/>
      <c r="C28" s="38"/>
      <c r="D28" s="38"/>
      <c r="E28" s="38"/>
      <c r="F28" s="38"/>
      <c r="G28" s="10"/>
      <c r="H28" s="35" t="s">
        <v>18</v>
      </c>
    </row>
    <row r="29" spans="1:13" x14ac:dyDescent="0.2">
      <c r="A29" s="38" t="s">
        <v>39</v>
      </c>
      <c r="B29" s="38"/>
      <c r="C29" s="38"/>
      <c r="D29" s="38"/>
      <c r="E29" s="38"/>
      <c r="F29" s="38"/>
      <c r="G29" s="11">
        <f>G27-G28</f>
        <v>0</v>
      </c>
      <c r="H29" s="36" t="s">
        <v>40</v>
      </c>
      <c r="I29" s="17">
        <f>ROUND(G29/453.6,2)</f>
        <v>0</v>
      </c>
      <c r="J29" s="33" t="s">
        <v>30</v>
      </c>
    </row>
    <row r="30" spans="1:13" x14ac:dyDescent="0.2">
      <c r="A30" s="33" t="s">
        <v>41</v>
      </c>
      <c r="B30" s="34"/>
      <c r="C30" s="34"/>
      <c r="D30" s="34"/>
      <c r="E30" s="18"/>
      <c r="F30" s="34"/>
      <c r="H30" s="19"/>
      <c r="I30" s="20" t="e">
        <f>ROUND(I29/I25,1)</f>
        <v>#DIV/0!</v>
      </c>
      <c r="J30" s="33" t="s">
        <v>32</v>
      </c>
    </row>
    <row r="32" spans="1:13" x14ac:dyDescent="0.2">
      <c r="A32" s="43" t="s">
        <v>42</v>
      </c>
      <c r="B32" s="43"/>
      <c r="C32" s="43"/>
      <c r="D32" s="43"/>
      <c r="E32" s="43"/>
      <c r="G32" s="33" t="s">
        <v>22</v>
      </c>
      <c r="H32" s="6"/>
    </row>
    <row r="33" spans="1:10" x14ac:dyDescent="0.2">
      <c r="A33" s="38" t="s">
        <v>43</v>
      </c>
      <c r="B33" s="38"/>
      <c r="C33" s="38"/>
      <c r="D33" s="38"/>
      <c r="E33" s="38"/>
      <c r="F33" s="38"/>
      <c r="G33" s="21"/>
      <c r="H33" s="35" t="s">
        <v>18</v>
      </c>
    </row>
    <row r="34" spans="1:10" x14ac:dyDescent="0.2">
      <c r="A34" s="38" t="s">
        <v>44</v>
      </c>
      <c r="B34" s="38"/>
      <c r="C34" s="38"/>
      <c r="D34" s="38"/>
      <c r="E34" s="38"/>
      <c r="F34" s="38"/>
      <c r="G34" s="21"/>
      <c r="H34" s="35" t="s">
        <v>18</v>
      </c>
    </row>
    <row r="35" spans="1:10" x14ac:dyDescent="0.2">
      <c r="A35" s="38" t="s">
        <v>45</v>
      </c>
      <c r="B35" s="38"/>
      <c r="C35" s="38"/>
      <c r="D35" s="38"/>
      <c r="E35" s="38"/>
      <c r="F35" s="38"/>
      <c r="G35" s="22">
        <f>G33-G34</f>
        <v>0</v>
      </c>
      <c r="H35" s="35" t="s">
        <v>18</v>
      </c>
    </row>
    <row r="36" spans="1:10" x14ac:dyDescent="0.2">
      <c r="A36" s="38" t="s">
        <v>46</v>
      </c>
      <c r="B36" s="38"/>
      <c r="C36" s="38"/>
      <c r="D36" s="38"/>
      <c r="E36" s="38"/>
      <c r="F36" s="38"/>
      <c r="G36" s="21"/>
      <c r="H36" s="35" t="s">
        <v>18</v>
      </c>
    </row>
    <row r="37" spans="1:10" x14ac:dyDescent="0.2">
      <c r="A37" s="38" t="s">
        <v>47</v>
      </c>
      <c r="B37" s="38"/>
      <c r="C37" s="38"/>
      <c r="D37" s="38"/>
      <c r="E37" s="38"/>
      <c r="F37" s="38"/>
      <c r="G37" s="22">
        <f>G34-G36</f>
        <v>0</v>
      </c>
      <c r="H37" s="35" t="s">
        <v>18</v>
      </c>
    </row>
    <row r="38" spans="1:10" x14ac:dyDescent="0.2">
      <c r="A38" s="33" t="s">
        <v>48</v>
      </c>
      <c r="B38" s="34"/>
      <c r="C38" s="34"/>
      <c r="D38" s="34"/>
      <c r="E38" s="34"/>
      <c r="F38" s="34"/>
      <c r="H38" s="2"/>
      <c r="I38" s="23" t="e">
        <f>ROUND(G35/G37*100,)</f>
        <v>#DIV/0!</v>
      </c>
      <c r="J38" s="24" t="s">
        <v>49</v>
      </c>
    </row>
    <row r="40" spans="1:10" x14ac:dyDescent="0.2">
      <c r="A40" s="43" t="s">
        <v>50</v>
      </c>
      <c r="B40" s="48"/>
      <c r="C40" s="48"/>
      <c r="D40" s="48"/>
      <c r="E40" s="48"/>
    </row>
    <row r="41" spans="1:10" x14ac:dyDescent="0.2">
      <c r="A41" s="38" t="s">
        <v>51</v>
      </c>
      <c r="B41" s="44"/>
      <c r="C41" s="44"/>
      <c r="D41" s="44"/>
      <c r="E41" s="44"/>
      <c r="F41" s="44"/>
      <c r="G41" s="25" t="e">
        <f>I30</f>
        <v>#DIV/0!</v>
      </c>
      <c r="H41" s="33" t="s">
        <v>32</v>
      </c>
    </row>
    <row r="42" spans="1:10" x14ac:dyDescent="0.2">
      <c r="A42" s="38" t="s">
        <v>52</v>
      </c>
      <c r="B42" s="44"/>
      <c r="C42" s="44"/>
      <c r="D42" s="44"/>
      <c r="E42" s="44"/>
      <c r="F42" s="44"/>
      <c r="G42" s="26" t="e">
        <f>I38</f>
        <v>#DIV/0!</v>
      </c>
      <c r="H42" s="33" t="s">
        <v>49</v>
      </c>
    </row>
    <row r="43" spans="1:10" x14ac:dyDescent="0.2">
      <c r="A43" s="46" t="s">
        <v>53</v>
      </c>
      <c r="B43" s="47"/>
      <c r="C43" s="47"/>
      <c r="D43" s="47"/>
      <c r="E43" s="47"/>
      <c r="F43" s="47"/>
      <c r="G43" s="27" t="e">
        <f>ROUND(G41/(100+G42)*100,1)</f>
        <v>#DIV/0!</v>
      </c>
      <c r="H43" s="33" t="s">
        <v>32</v>
      </c>
    </row>
    <row r="44" spans="1:10" x14ac:dyDescent="0.2">
      <c r="A44" s="38" t="s">
        <v>54</v>
      </c>
      <c r="B44" s="44"/>
      <c r="C44" s="44"/>
      <c r="D44" s="44"/>
      <c r="E44" s="44"/>
      <c r="F44" s="44"/>
      <c r="G44" s="28"/>
      <c r="H44" s="33" t="s">
        <v>32</v>
      </c>
    </row>
    <row r="45" spans="1:10" x14ac:dyDescent="0.2">
      <c r="A45" s="46" t="s">
        <v>55</v>
      </c>
      <c r="B45" s="46"/>
      <c r="C45" s="46"/>
      <c r="D45" s="46"/>
      <c r="E45" s="46"/>
      <c r="F45" s="46"/>
      <c r="G45" s="28"/>
      <c r="H45" s="33" t="s">
        <v>49</v>
      </c>
    </row>
    <row r="46" spans="1:10" x14ac:dyDescent="0.2">
      <c r="A46" s="46" t="s">
        <v>56</v>
      </c>
      <c r="B46" s="46"/>
      <c r="C46" s="46"/>
      <c r="D46" s="46"/>
      <c r="E46" s="46"/>
      <c r="F46" s="46"/>
      <c r="G46" s="29"/>
      <c r="H46" s="33" t="s">
        <v>49</v>
      </c>
    </row>
    <row r="47" spans="1:10" x14ac:dyDescent="0.2">
      <c r="A47" s="38" t="s">
        <v>57</v>
      </c>
      <c r="B47" s="44"/>
      <c r="C47" s="44"/>
      <c r="D47" s="44"/>
      <c r="E47" s="44"/>
      <c r="F47" s="44"/>
      <c r="G47" s="30" t="e">
        <f>ROUNDUP(G43/G44*100,0)</f>
        <v>#DIV/0!</v>
      </c>
      <c r="H47" s="33" t="s">
        <v>49</v>
      </c>
    </row>
    <row r="48" spans="1:10" ht="13.5" thickBot="1" x14ac:dyDescent="0.25">
      <c r="H48" s="35"/>
    </row>
    <row r="49" spans="1:8" ht="13.5" thickBot="1" x14ac:dyDescent="0.25">
      <c r="B49" s="31"/>
      <c r="C49" s="36" t="s">
        <v>58</v>
      </c>
      <c r="D49" s="32" t="e">
        <f>IF(G47&gt;=G46,"PASSES","FAILS")</f>
        <v>#DIV/0!</v>
      </c>
      <c r="E49" s="33" t="s">
        <v>59</v>
      </c>
      <c r="H49" s="35"/>
    </row>
    <row r="50" spans="1:8" x14ac:dyDescent="0.2">
      <c r="A50" s="33" t="s">
        <v>60</v>
      </c>
      <c r="B50" s="49"/>
      <c r="C50" s="50"/>
      <c r="D50" s="51"/>
      <c r="E50" s="50"/>
      <c r="F50" s="50"/>
      <c r="G50" s="50"/>
      <c r="H50" s="52"/>
    </row>
    <row r="51" spans="1:8" x14ac:dyDescent="0.2">
      <c r="B51" s="53"/>
      <c r="C51" s="54"/>
      <c r="D51" s="54"/>
      <c r="E51" s="54"/>
      <c r="F51" s="54"/>
      <c r="G51" s="54"/>
      <c r="H51" s="55"/>
    </row>
  </sheetData>
  <sheetProtection algorithmName="SHA-512" hashValue="NVGUde0oDyonEAb/7sPlsNC885BlqaL4BJXnu3YpbYS2fkRgd+r6d+8k9TEsmfSU9V9m0zljOfXbny3saLUbTQ==" saltValue="GiDnTAGhWtLPvx7u+YTypw==" spinCount="100000" sheet="1" objects="1" scenarios="1"/>
  <mergeCells count="41">
    <mergeCell ref="A44:F44"/>
    <mergeCell ref="A45:F45"/>
    <mergeCell ref="A46:F46"/>
    <mergeCell ref="A47:F47"/>
    <mergeCell ref="B50:H51"/>
    <mergeCell ref="A43:F43"/>
    <mergeCell ref="A28:F28"/>
    <mergeCell ref="A29:F29"/>
    <mergeCell ref="A32:E32"/>
    <mergeCell ref="A33:F33"/>
    <mergeCell ref="A34:F34"/>
    <mergeCell ref="A35:F35"/>
    <mergeCell ref="A36:F36"/>
    <mergeCell ref="A37:F37"/>
    <mergeCell ref="A40:E40"/>
    <mergeCell ref="A41:F41"/>
    <mergeCell ref="A42:F42"/>
    <mergeCell ref="A27:F27"/>
    <mergeCell ref="A15:F15"/>
    <mergeCell ref="A16:F16"/>
    <mergeCell ref="A18:C18"/>
    <mergeCell ref="A19:F19"/>
    <mergeCell ref="A20:F20"/>
    <mergeCell ref="A21:F21"/>
    <mergeCell ref="A22:F22"/>
    <mergeCell ref="A23:F23"/>
    <mergeCell ref="A24:F24"/>
    <mergeCell ref="A25:H25"/>
    <mergeCell ref="A26:H26"/>
    <mergeCell ref="A14:F14"/>
    <mergeCell ref="B1:I1"/>
    <mergeCell ref="A2:J2"/>
    <mergeCell ref="A3:J3"/>
    <mergeCell ref="A5:J5"/>
    <mergeCell ref="A7:B7"/>
    <mergeCell ref="C7:E7"/>
    <mergeCell ref="B8:E8"/>
    <mergeCell ref="A9:D9"/>
    <mergeCell ref="A10:E10"/>
    <mergeCell ref="B11:E11"/>
    <mergeCell ref="A13:D13"/>
  </mergeCells>
  <pageMargins left="0.5" right="0.25" top="0.75" bottom="0.75" header="0.5" footer="0.5"/>
  <pageSetup orientation="portrait" r:id="rId1"/>
  <headerFooter alignWithMargins="0">
    <oddHeader>&amp;RMTRB LG-2 (03/23)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04b1dbf-363f-41df-a0b0-3bf1f82fd3e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8AD57014A04D4DAB3B68AF25ECAF19" ma:contentTypeVersion="14" ma:contentTypeDescription="Create a new document." ma:contentTypeScope="" ma:versionID="f3a7b6eade7e981eb1e13b910dbdd176">
  <xsd:schema xmlns:xsd="http://www.w3.org/2001/XMLSchema" xmlns:xs="http://www.w3.org/2001/XMLSchema" xmlns:p="http://schemas.microsoft.com/office/2006/metadata/properties" xmlns:ns3="fcb8950d-9803-4eb3-b03b-9b7e21669251" xmlns:ns4="004b1dbf-363f-41df-a0b0-3bf1f82fd3ec" targetNamespace="http://schemas.microsoft.com/office/2006/metadata/properties" ma:root="true" ma:fieldsID="2e2ae8f48fad59d97e03ed988cf3498e" ns3:_="" ns4:_="">
    <xsd:import namespace="fcb8950d-9803-4eb3-b03b-9b7e21669251"/>
    <xsd:import namespace="004b1dbf-363f-41df-a0b0-3bf1f82fd3e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LengthInSeconds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b8950d-9803-4eb3-b03b-9b7e2166925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b1dbf-363f-41df-a0b0-3bf1f82fd3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8F1015-F6E1-40FD-98EB-B74C5B845E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19A273-F039-4B94-9EFE-93113227F5ED}">
  <ds:schemaRefs>
    <ds:schemaRef ds:uri="http://schemas.microsoft.com/office/2006/metadata/properties"/>
    <ds:schemaRef ds:uri="http://schemas.microsoft.com/office/infopath/2007/PartnerControls"/>
    <ds:schemaRef ds:uri="004b1dbf-363f-41df-a0b0-3bf1f82fd3ec"/>
  </ds:schemaRefs>
</ds:datastoreItem>
</file>

<file path=customXml/itemProps3.xml><?xml version="1.0" encoding="utf-8"?>
<ds:datastoreItem xmlns:ds="http://schemas.openxmlformats.org/officeDocument/2006/customXml" ds:itemID="{DD9F81D3-2A54-479C-B288-36C0212898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b8950d-9803-4eb3-b03b-9b7e21669251"/>
    <ds:schemaRef ds:uri="004b1dbf-363f-41df-a0b0-3bf1f82fd3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Fillable 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Chang, Brian</dc:creator>
  <cp:keywords/>
  <dc:description/>
  <cp:lastModifiedBy>Chang, Brian</cp:lastModifiedBy>
  <cp:revision/>
  <cp:lastPrinted>2023-10-31T02:20:42Z</cp:lastPrinted>
  <dcterms:created xsi:type="dcterms:W3CDTF">2023-09-13T01:48:18Z</dcterms:created>
  <dcterms:modified xsi:type="dcterms:W3CDTF">2023-10-31T02:24:47Z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0x010100E38AD57014A04D4DAB3B68AF25ECAF19</vt:lpwstr>
  </property>
</Properties>
</file>